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ya.Alibayeva\Desktop\ВСС\2020\01 10 2020\на сайт\"/>
    </mc:Choice>
  </mc:AlternateContent>
  <bookViews>
    <workbookView xWindow="0" yWindow="0" windowWidth="28800" windowHeight="12330"/>
  </bookViews>
  <sheets>
    <sheet name="БВУ" sheetId="4" r:id="rId1"/>
    <sheet name="ЛК" sheetId="2" r:id="rId2"/>
    <sheet name="МФО" sheetId="5" r:id="rId3"/>
  </sheets>
  <externalReferences>
    <externalReference r:id="rId4"/>
  </externalReferences>
  <definedNames>
    <definedName name="_xlnm.Print_Area" localSheetId="0">БВУ!$A$1:$N$23</definedName>
    <definedName name="_xlnm.Print_Area" localSheetId="1">ЛК!$A$1:$E$13</definedName>
    <definedName name="_xlnm.Print_Area" localSheetId="2">МФО!$A$1:$F$22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5" l="1"/>
  <c r="F18" i="5" s="1"/>
  <c r="D17" i="5"/>
  <c r="F17" i="5" s="1"/>
  <c r="C16" i="5"/>
  <c r="F16" i="5" s="1"/>
  <c r="D15" i="5"/>
  <c r="F15" i="5" s="1"/>
  <c r="D14" i="5"/>
  <c r="F14" i="5" s="1"/>
  <c r="C13" i="5"/>
  <c r="F13" i="5" s="1"/>
  <c r="D12" i="5"/>
  <c r="F12" i="5" s="1"/>
  <c r="D11" i="5"/>
  <c r="F11" i="5" s="1"/>
  <c r="C10" i="5"/>
  <c r="F10" i="5" s="1"/>
  <c r="D9" i="5"/>
  <c r="C9" i="5"/>
  <c r="C8" i="5"/>
  <c r="F8" i="5" s="1"/>
  <c r="B8" i="5"/>
  <c r="E7" i="5"/>
  <c r="F7" i="5" s="1"/>
  <c r="E6" i="5"/>
  <c r="D6" i="5"/>
  <c r="C6" i="5"/>
  <c r="E19" i="5" l="1"/>
  <c r="F9" i="5"/>
  <c r="C19" i="5"/>
  <c r="D19" i="5"/>
  <c r="F6" i="5"/>
  <c r="F19" i="5" l="1"/>
  <c r="N7" i="4"/>
  <c r="N8" i="4"/>
  <c r="N9" i="4"/>
  <c r="N10" i="4"/>
  <c r="N11" i="4"/>
  <c r="N12" i="4"/>
  <c r="N13" i="4"/>
  <c r="N14" i="4"/>
  <c r="N15" i="4"/>
  <c r="N16" i="4"/>
  <c r="N17" i="4"/>
  <c r="N18" i="4"/>
  <c r="N6" i="4"/>
  <c r="D19" i="4"/>
  <c r="E19" i="4"/>
  <c r="F19" i="4"/>
  <c r="G19" i="4"/>
  <c r="H19" i="4"/>
  <c r="I19" i="4"/>
  <c r="J19" i="4"/>
  <c r="K19" i="4"/>
  <c r="L19" i="4"/>
  <c r="M19" i="4"/>
  <c r="C19" i="4"/>
  <c r="N19" i="4" l="1"/>
  <c r="D10" i="2"/>
  <c r="C10" i="2"/>
  <c r="E7" i="2"/>
  <c r="E8" i="2"/>
  <c r="E9" i="2"/>
  <c r="E6" i="2"/>
  <c r="E10" i="2" l="1"/>
</calcChain>
</file>

<file path=xl/sharedStrings.xml><?xml version="1.0" encoding="utf-8"?>
<sst xmlns="http://schemas.openxmlformats.org/spreadsheetml/2006/main" count="77" uniqueCount="59">
  <si>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</si>
  <si>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</si>
  <si>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</si>
  <si>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</si>
  <si>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</si>
  <si>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международных финансовых организаций</t>
  </si>
  <si>
    <t>Средства Фонда и МИО</t>
  </si>
  <si>
    <t>Всего</t>
  </si>
  <si>
    <t>Программа
Даму регионы III</t>
  </si>
  <si>
    <t>Программа 
Даму-Франчайзинг</t>
  </si>
  <si>
    <t xml:space="preserve">Программа 
Лизинг 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</si>
  <si>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</si>
  <si>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</si>
  <si>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</si>
  <si>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</si>
  <si>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</si>
  <si>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ЕБРР для МСБ</t>
  </si>
  <si>
    <t>Программа ЕБРР Женщины в бизнесе</t>
  </si>
  <si>
    <t>Программа
АБР 
4 транш</t>
  </si>
  <si>
    <t>Программа регионального финансированияя МСБ (Точечная программа)</t>
  </si>
  <si>
    <t>АО АТФБанк</t>
  </si>
  <si>
    <t>АО Банк ЦентрКредит</t>
  </si>
  <si>
    <t>АО Банк Kassa Nova</t>
  </si>
  <si>
    <t>АО Евразийский банк</t>
  </si>
  <si>
    <t>АО Народный Банк Казахстана (АО Казкоммерцбанк)</t>
  </si>
  <si>
    <t>АО Народный Банк Казахстана</t>
  </si>
  <si>
    <t>АО Нурбанк</t>
  </si>
  <si>
    <t>АО ДБ Альфа-Банк</t>
  </si>
  <si>
    <t>АО Bank RBK</t>
  </si>
  <si>
    <t>АО ForteBank</t>
  </si>
  <si>
    <t>ДБ АО Банк ВТБ (Казахстан)</t>
  </si>
  <si>
    <t>ДБ АО Сбербанк</t>
  </si>
  <si>
    <t>АО Лизинг Групп</t>
  </si>
  <si>
    <t>АО Аль Сакр Финанс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</si>
  <si>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</si>
  <si>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</si>
  <si>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</si>
  <si>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ЕБРР Фонд "Даму" является гарантом</t>
  </si>
  <si>
    <t>Собственная программа Фонда</t>
  </si>
  <si>
    <t>Программа финансирования МСБ на принципах исламского финансирования</t>
  </si>
  <si>
    <t>АО Исламский Банк Al Hilal</t>
  </si>
  <si>
    <t>АО Казахстанская Иджара Компания</t>
  </si>
  <si>
    <t>Информация о временно свободных средствах в банках второго уровня в разрезе программ Фонда по состоянию на 01.10.2020 г.</t>
  </si>
  <si>
    <t>Информация о временно свободных средствах в лизинговых компаниях в разрезе программ Фонда по состоянию на 01.10.2020 г.</t>
  </si>
  <si>
    <t>Собственные средства</t>
  </si>
  <si>
    <t>Программа 
Даму-Микро</t>
  </si>
  <si>
    <t>ТОО МФО Арнур Кредит</t>
  </si>
  <si>
    <t xml:space="preserve"> </t>
  </si>
  <si>
    <t>ТОО МФО КМФ</t>
  </si>
  <si>
    <t>ТОО МФО Ырыс</t>
  </si>
  <si>
    <t>ТОО МФО СЕНIМ-VMY</t>
  </si>
  <si>
    <t>ТОО МФО Даму</t>
  </si>
  <si>
    <t>ТОО МФО Абзал-Кредит</t>
  </si>
  <si>
    <t>ТОО МФО Express Finance Group</t>
  </si>
  <si>
    <t>ТОО "МФО Актобе ауыл микрокредит"</t>
  </si>
  <si>
    <t>ТОО "МФО Эко-Финанс"</t>
  </si>
  <si>
    <t>ТОО "МФО Business Finance"</t>
  </si>
  <si>
    <t>ТОО "МФО TT Finance"</t>
  </si>
  <si>
    <t>ТОО "МФО "РИЦ Кызылорда"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</si>
</sst>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_р_._-;\-* #,##0.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5" fontId="2" fillId="0" borderId="0" xfId="1" applyNumberFormat="1" applyFont="1"/>
    <xf numFmtId="166" fontId="2" fillId="0" borderId="0" xfId="1" applyNumberFormat="1" applyFont="1"/>
    <xf numFmtId="166" fontId="4" fillId="2" borderId="4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indent="1"/>
    </xf>
    <xf numFmtId="166" fontId="2" fillId="0" borderId="1" xfId="1" applyNumberFormat="1" applyFont="1" applyFill="1" applyBorder="1" applyAlignment="1">
      <alignment horizontal="right" indent="1"/>
    </xf>
    <xf numFmtId="166" fontId="2" fillId="0" borderId="0" xfId="1" applyNumberFormat="1" applyFont="1" applyFill="1"/>
    <xf numFmtId="166" fontId="2" fillId="0" borderId="2" xfId="1" applyNumberFormat="1" applyFont="1" applyFill="1" applyBorder="1" applyAlignment="1">
      <alignment horizontal="right" indent="1"/>
    </xf>
    <xf numFmtId="166" fontId="4" fillId="0" borderId="2" xfId="1" applyNumberFormat="1" applyFont="1" applyFill="1" applyBorder="1" applyAlignment="1">
      <alignment horizontal="right" indent="1"/>
    </xf>
    <xf numFmtId="166" fontId="2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left" wrapText="1" indent="1"/>
    </xf>
    <xf numFmtId="166" fontId="3" fillId="0" borderId="1" xfId="1" applyNumberFormat="1" applyFont="1" applyFill="1" applyBorder="1" applyAlignment="1">
      <alignment horizontal="right" indent="1"/>
    </xf>
    <xf numFmtId="166" fontId="3" fillId="0" borderId="1" xfId="1" applyNumberFormat="1" applyFont="1" applyFill="1" applyBorder="1"/>
    <xf numFmtId="166" fontId="3" fillId="0" borderId="2" xfId="1" applyNumberFormat="1" applyFont="1" applyFill="1" applyBorder="1" applyAlignment="1">
      <alignment horizontal="right" indent="1"/>
    </xf>
    <xf numFmtId="166" fontId="3" fillId="0" borderId="0" xfId="1" applyNumberFormat="1" applyFont="1" applyFill="1"/>
    <xf numFmtId="167" fontId="2" fillId="0" borderId="1" xfId="1" applyNumberFormat="1" applyFont="1" applyFill="1" applyBorder="1" applyAlignment="1">
      <alignment horizontal="right" indent="1"/>
    </xf>
    <xf numFmtId="164" fontId="2" fillId="0" borderId="0" xfId="1" applyFont="1" applyFill="1"/>
    <xf numFmtId="166" fontId="2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left" indent="1"/>
    </xf>
    <xf numFmtId="166" fontId="4" fillId="0" borderId="1" xfId="1" applyNumberFormat="1" applyFont="1" applyFill="1" applyBorder="1" applyAlignment="1">
      <alignment horizontal="right" indent="1"/>
    </xf>
    <xf numFmtId="166" fontId="4" fillId="0" borderId="0" xfId="1" applyNumberFormat="1" applyFont="1" applyFill="1" applyBorder="1" applyAlignment="1">
      <alignment horizontal="right" indent="1"/>
    </xf>
    <xf numFmtId="165" fontId="2" fillId="4" borderId="0" xfId="1" applyNumberFormat="1" applyFont="1" applyFill="1" applyBorder="1"/>
    <xf numFmtId="166" fontId="4" fillId="0" borderId="7" xfId="1" applyNumberFormat="1" applyFont="1" applyBorder="1" applyAlignment="1">
      <alignment horizontal="left" indent="1"/>
    </xf>
    <xf numFmtId="166" fontId="4" fillId="4" borderId="0" xfId="1" applyNumberFormat="1" applyFont="1" applyFill="1" applyBorder="1" applyAlignment="1">
      <alignment horizontal="right" indent="1"/>
    </xf>
    <xf numFmtId="166" fontId="2" fillId="4" borderId="0" xfId="1" applyNumberFormat="1" applyFont="1" applyFill="1"/>
    <xf numFmtId="166" fontId="2" fillId="0" borderId="7" xfId="1" applyNumberFormat="1" applyFont="1" applyFill="1" applyBorder="1" applyAlignment="1">
      <alignment horizontal="left" indent="1"/>
    </xf>
    <xf numFmtId="166" fontId="2" fillId="0" borderId="7" xfId="1" applyNumberFormat="1" applyFont="1" applyFill="1" applyBorder="1" applyAlignment="1">
      <alignment horizontal="right" indent="1"/>
    </xf>
    <xf numFmtId="166" fontId="4" fillId="0" borderId="0" xfId="1" applyNumberFormat="1" applyFont="1" applyBorder="1" applyAlignment="1">
      <alignment horizontal="left" indent="1"/>
    </xf>
    <xf numFmtId="166" fontId="2" fillId="0" borderId="0" xfId="1" applyNumberFormat="1" applyFont="1" applyFill="1" applyBorder="1" applyAlignment="1">
      <alignment horizontal="left" indent="1"/>
    </xf>
    <xf numFmtId="165" fontId="0" fillId="0" borderId="0" xfId="1" applyNumberFormat="1" applyFont="1"/>
    <xf numFmtId="166" fontId="0" fillId="0" borderId="0" xfId="1" applyNumberFormat="1" applyFont="1"/>
    <xf numFmtId="166" fontId="7" fillId="2" borderId="4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/>
    <xf numFmtId="166" fontId="9" fillId="0" borderId="1" xfId="1" applyNumberFormat="1" applyFont="1" applyFill="1" applyBorder="1" applyAlignment="1">
      <alignment horizontal="left" indent="1"/>
    </xf>
    <xf numFmtId="166" fontId="10" fillId="0" borderId="1" xfId="1" applyNumberFormat="1" applyFont="1" applyFill="1" applyBorder="1" applyAlignment="1">
      <alignment horizontal="right" indent="1"/>
    </xf>
    <xf numFmtId="165" fontId="7" fillId="0" borderId="1" xfId="1" applyNumberFormat="1" applyFont="1" applyFill="1" applyBorder="1" applyAlignment="1">
      <alignment horizontal="right" indent="1"/>
    </xf>
    <xf numFmtId="166" fontId="10" fillId="0" borderId="0" xfId="1" applyNumberFormat="1" applyFont="1" applyFill="1" applyBorder="1" applyAlignment="1">
      <alignment horizontal="right" indent="1"/>
    </xf>
    <xf numFmtId="166" fontId="0" fillId="0" borderId="0" xfId="1" applyNumberFormat="1" applyFont="1" applyFill="1"/>
    <xf numFmtId="166" fontId="10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left" indent="1"/>
    </xf>
    <xf numFmtId="166" fontId="7" fillId="0" borderId="1" xfId="1" applyNumberFormat="1" applyFont="1" applyFill="1" applyBorder="1" applyAlignment="1">
      <alignment horizontal="right" indent="1"/>
    </xf>
    <xf numFmtId="166" fontId="7" fillId="0" borderId="0" xfId="1" applyNumberFormat="1" applyFont="1" applyFill="1" applyBorder="1" applyAlignment="1">
      <alignment horizontal="right" indent="1"/>
    </xf>
    <xf numFmtId="166" fontId="7" fillId="0" borderId="7" xfId="1" applyNumberFormat="1" applyFont="1" applyBorder="1" applyAlignment="1">
      <alignment horizontal="left" indent="1"/>
    </xf>
    <xf numFmtId="166" fontId="0" fillId="4" borderId="0" xfId="1" applyNumberFormat="1" applyFont="1" applyFill="1"/>
    <xf numFmtId="166" fontId="10" fillId="0" borderId="7" xfId="1" applyNumberFormat="1" applyFont="1" applyFill="1" applyBorder="1" applyAlignment="1">
      <alignment horizontal="left" indent="1"/>
    </xf>
    <xf numFmtId="166" fontId="0" fillId="0" borderId="0" xfId="1" applyNumberFormat="1" applyFont="1" applyFill="1" applyBorder="1"/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4" fillId="2" borderId="9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left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8;&#1063;&#1045;&#1058;&#1067;\&#1054;&#1090;&#1095;&#1077;&#1090;&#1099;%20&#1087;&#1086;%20&#1042;&#1057;&#1057;\&#1045;&#1078;&#1077;&#1084;&#1077;&#1089;&#1103;&#1095;&#1085;&#1099;&#1081;%20&#1086;&#1090;&#1095;&#1077;&#1090;%20&#1076;&#1083;&#1103;%20&#1044;&#1052;\01.10.2020%20&#1088;&#1072;&#1073;.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Арнур"/>
      <sheetName val="Тойота"/>
      <sheetName val="ЫРЫС"/>
      <sheetName val="КМФ"/>
      <sheetName val="СЕНИМ"/>
      <sheetName val="Даму"/>
      <sheetName val="Абзал-Кредит"/>
      <sheetName val="EFG"/>
      <sheetName val="Актобе ауыл"/>
      <sheetName val="Эко-Финанс"/>
      <sheetName val="Business Fin"/>
      <sheetName val="TT Fin"/>
      <sheetName val="РИЦ Кыз"/>
    </sheetNames>
    <sheetDataSet>
      <sheetData sheetId="0"/>
      <sheetData sheetId="1">
        <row r="5">
          <cell r="C5">
            <v>260516405</v>
          </cell>
        </row>
        <row r="6">
          <cell r="C6">
            <v>3230833</v>
          </cell>
        </row>
        <row r="7">
          <cell r="B7" t="str">
            <v>ТОО МФО Тойота Файнаншл Сервисез Казахстан</v>
          </cell>
          <cell r="C7">
            <v>117904516</v>
          </cell>
        </row>
        <row r="8">
          <cell r="C8">
            <v>-700497</v>
          </cell>
        </row>
        <row r="9">
          <cell r="C9">
            <v>0</v>
          </cell>
        </row>
        <row r="10">
          <cell r="C10">
            <v>-291543.29000000004</v>
          </cell>
        </row>
        <row r="11">
          <cell r="C11">
            <v>500000000</v>
          </cell>
        </row>
        <row r="18">
          <cell r="C18">
            <v>0</v>
          </cell>
        </row>
        <row r="19">
          <cell r="C19">
            <v>0</v>
          </cell>
        </row>
        <row r="26">
          <cell r="C26">
            <v>-34332800</v>
          </cell>
        </row>
        <row r="27">
          <cell r="C27">
            <v>-768087</v>
          </cell>
        </row>
        <row r="28">
          <cell r="C28">
            <v>14760410</v>
          </cell>
        </row>
        <row r="29">
          <cell r="C29">
            <v>13280395</v>
          </cell>
        </row>
        <row r="30">
          <cell r="C30">
            <v>12687384</v>
          </cell>
        </row>
        <row r="31">
          <cell r="C31">
            <v>1100000</v>
          </cell>
        </row>
        <row r="32">
          <cell r="C32">
            <v>2163366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85" zoomScaleNormal="85" zoomScaleSheetLayoutView="85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B38" sqref="B38"/>
    </sheetView>
  </sheetViews>
  <sheetFormatPr defaultColWidth="9.140625" defaultRowHeight="15" x14ac:dyDescent="0.25"/>
  <cols>
    <col min="1" max="1" width="7" style="1" customWidth="1"/>
    <col min="2" max="2" width="41.42578125" style="2" customWidth="1"/>
    <col min="3" max="3" width="23.7109375" style="2" customWidth="1"/>
    <col min="4" max="4" width="20.85546875" style="2" customWidth="1"/>
    <col min="5" max="5" width="23.28515625" style="2" customWidth="1"/>
    <col min="6" max="6" width="22.28515625" style="2" customWidth="1"/>
    <col min="7" max="7" width="23.42578125" style="2" customWidth="1"/>
    <col min="8" max="8" width="23.7109375" style="2" customWidth="1"/>
    <col min="9" max="9" width="21.85546875" style="2" customWidth="1"/>
    <col min="10" max="10" width="23.85546875" style="2" customWidth="1"/>
    <col min="11" max="11" width="21.85546875" style="2" customWidth="1"/>
    <col min="12" max="12" width="24.140625" style="2" bestFit="1" customWidth="1"/>
    <col min="13" max="13" width="22.42578125" style="2" customWidth="1"/>
    <col min="14" max="14" width="24.42578125" style="2" customWidth="1"/>
    <col min="15" max="15" width="17.140625" style="2" bestFit="1" customWidth="1"/>
    <col min="16" max="16" width="16" style="2" bestFit="1" customWidth="1"/>
    <col min="17" max="16384" width="9.140625" style="2"/>
  </cols>
  <sheetData>
    <row r="1" spans="1:15" ht="15" customHeight="1" x14ac:dyDescent="0.25">
      <c r="C1" s="2" t="s">
        <v>42</v>
      </c>
    </row>
    <row r="3" spans="1:15" ht="30" customHeight="1" x14ac:dyDescent="0.25">
      <c r="A3" s="52" t="s">
        <v>0</v>
      </c>
      <c r="B3" s="52" t="s">
        <v>1</v>
      </c>
      <c r="C3" s="56" t="s">
        <v>2</v>
      </c>
      <c r="D3" s="57"/>
      <c r="E3" s="58"/>
      <c r="F3" s="3" t="s">
        <v>3</v>
      </c>
      <c r="G3" s="59" t="s">
        <v>4</v>
      </c>
      <c r="H3" s="59"/>
      <c r="I3" s="59"/>
      <c r="J3" s="59" t="s">
        <v>5</v>
      </c>
      <c r="K3" s="59"/>
      <c r="L3" s="59"/>
      <c r="M3" s="50" t="s">
        <v>6</v>
      </c>
      <c r="N3" s="52" t="s">
        <v>7</v>
      </c>
    </row>
    <row r="4" spans="1:15" ht="30" customHeight="1" x14ac:dyDescent="0.25">
      <c r="A4" s="52"/>
      <c r="B4" s="52"/>
      <c r="C4" s="53" t="s">
        <v>8</v>
      </c>
      <c r="D4" s="53" t="s">
        <v>9</v>
      </c>
      <c r="E4" s="53" t="s">
        <v>39</v>
      </c>
      <c r="F4" s="53" t="s">
        <v>11</v>
      </c>
      <c r="G4" s="55" t="s">
        <v>12</v>
      </c>
      <c r="H4" s="55"/>
      <c r="I4" s="55"/>
      <c r="J4" s="59"/>
      <c r="K4" s="59"/>
      <c r="L4" s="59"/>
      <c r="M4" s="51"/>
      <c r="N4" s="52"/>
    </row>
    <row r="5" spans="1:15" ht="81" customHeight="1" x14ac:dyDescent="0.25">
      <c r="A5" s="52"/>
      <c r="B5" s="52"/>
      <c r="C5" s="54"/>
      <c r="D5" s="54"/>
      <c r="E5" s="54"/>
      <c r="F5" s="54"/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52"/>
    </row>
    <row r="6" spans="1:15" s="8" customFormat="1" x14ac:dyDescent="0.25">
      <c r="A6" s="5">
        <v>1</v>
      </c>
      <c r="B6" s="6" t="s">
        <v>20</v>
      </c>
      <c r="C6" s="7">
        <v>1742860897.9600024</v>
      </c>
      <c r="D6" s="7">
        <v>-55463719.859999999</v>
      </c>
      <c r="E6" s="7"/>
      <c r="F6" s="7">
        <v>564553734.45000005</v>
      </c>
      <c r="G6" s="7">
        <v>1202782543.0400002</v>
      </c>
      <c r="H6" s="7">
        <v>1184940377.8700001</v>
      </c>
      <c r="I6" s="7">
        <v>919359651.91999865</v>
      </c>
      <c r="J6" s="7"/>
      <c r="K6" s="7"/>
      <c r="L6" s="7"/>
      <c r="M6" s="9">
        <v>-171838352.94000006</v>
      </c>
      <c r="N6" s="10">
        <f>SUM(C6:M6)</f>
        <v>5387195132.4400005</v>
      </c>
    </row>
    <row r="7" spans="1:15" s="8" customFormat="1" x14ac:dyDescent="0.25">
      <c r="A7" s="5">
        <v>2</v>
      </c>
      <c r="B7" s="6" t="s">
        <v>21</v>
      </c>
      <c r="C7" s="7">
        <v>0</v>
      </c>
      <c r="D7" s="7"/>
      <c r="E7" s="7"/>
      <c r="F7" s="7">
        <v>358803613</v>
      </c>
      <c r="G7" s="7">
        <v>1803401288.1599998</v>
      </c>
      <c r="H7" s="7">
        <v>695139683</v>
      </c>
      <c r="I7" s="7">
        <v>675231294</v>
      </c>
      <c r="J7" s="7">
        <v>145545444.75999999</v>
      </c>
      <c r="K7" s="7">
        <v>-615998848.77999997</v>
      </c>
      <c r="L7" s="7">
        <v>-9603703470</v>
      </c>
      <c r="M7" s="9">
        <v>377053636.14000005</v>
      </c>
      <c r="N7" s="10">
        <f t="shared" ref="N7:N18" si="0">SUM(C7:M7)</f>
        <v>-6164527359.7199993</v>
      </c>
    </row>
    <row r="8" spans="1:15" s="8" customFormat="1" x14ac:dyDescent="0.25">
      <c r="A8" s="5">
        <v>3</v>
      </c>
      <c r="B8" s="6" t="s">
        <v>22</v>
      </c>
      <c r="C8" s="7">
        <v>11465886.75</v>
      </c>
      <c r="D8" s="7"/>
      <c r="E8" s="7"/>
      <c r="F8" s="7"/>
      <c r="G8" s="11"/>
      <c r="H8" s="11">
        <v>0</v>
      </c>
      <c r="I8" s="11">
        <v>0</v>
      </c>
      <c r="J8" s="7"/>
      <c r="K8" s="7"/>
      <c r="L8" s="7">
        <v>0</v>
      </c>
      <c r="M8" s="9">
        <v>-41933259.74000001</v>
      </c>
      <c r="N8" s="10">
        <f t="shared" si="0"/>
        <v>-30467372.99000001</v>
      </c>
    </row>
    <row r="9" spans="1:15" s="8" customFormat="1" x14ac:dyDescent="0.25">
      <c r="A9" s="5">
        <v>4</v>
      </c>
      <c r="B9" s="6" t="s">
        <v>23</v>
      </c>
      <c r="C9" s="7">
        <v>57931186.959999919</v>
      </c>
      <c r="D9" s="7"/>
      <c r="E9" s="7"/>
      <c r="F9" s="7">
        <v>192410107.55000007</v>
      </c>
      <c r="G9" s="7">
        <v>-140341534.49000061</v>
      </c>
      <c r="H9" s="7">
        <v>-41454317.060000479</v>
      </c>
      <c r="I9" s="7">
        <v>-28685636.98999995</v>
      </c>
      <c r="J9" s="7"/>
      <c r="K9" s="7"/>
      <c r="L9" s="7"/>
      <c r="M9" s="9">
        <v>-31073467.309999958</v>
      </c>
      <c r="N9" s="10">
        <f t="shared" si="0"/>
        <v>8786338.659998998</v>
      </c>
    </row>
    <row r="10" spans="1:15" s="8" customFormat="1" ht="30" x14ac:dyDescent="0.25">
      <c r="A10" s="5">
        <v>5</v>
      </c>
      <c r="B10" s="12" t="s">
        <v>24</v>
      </c>
      <c r="C10" s="7"/>
      <c r="D10" s="7"/>
      <c r="E10" s="7"/>
      <c r="F10" s="7"/>
      <c r="G10" s="7">
        <v>2922935642.8499975</v>
      </c>
      <c r="H10" s="7">
        <v>195730196.48000216</v>
      </c>
      <c r="I10" s="7">
        <v>-1496369366.7800002</v>
      </c>
      <c r="J10" s="7"/>
      <c r="K10" s="7"/>
      <c r="L10" s="7">
        <v>0</v>
      </c>
      <c r="M10" s="9">
        <v>-2307386.5699996203</v>
      </c>
      <c r="N10" s="10">
        <f t="shared" si="0"/>
        <v>1619989085.98</v>
      </c>
    </row>
    <row r="11" spans="1:15" s="8" customFormat="1" x14ac:dyDescent="0.25">
      <c r="A11" s="5">
        <v>6</v>
      </c>
      <c r="B11" s="6" t="s">
        <v>25</v>
      </c>
      <c r="C11" s="7"/>
      <c r="D11" s="7"/>
      <c r="E11" s="7"/>
      <c r="F11" s="7">
        <v>1162599497.4700012</v>
      </c>
      <c r="G11" s="7">
        <v>2858729021.719996</v>
      </c>
      <c r="H11" s="7">
        <v>-2661254627.6700001</v>
      </c>
      <c r="I11" s="7">
        <v>-901845382.79000044</v>
      </c>
      <c r="J11" s="7"/>
      <c r="K11" s="7"/>
      <c r="L11" s="7"/>
      <c r="M11" s="9">
        <v>1428297357.8599985</v>
      </c>
      <c r="N11" s="10">
        <f t="shared" si="0"/>
        <v>1886525866.5899951</v>
      </c>
    </row>
    <row r="12" spans="1:15" s="8" customFormat="1" x14ac:dyDescent="0.25">
      <c r="A12" s="5">
        <v>7</v>
      </c>
      <c r="B12" s="6" t="s">
        <v>26</v>
      </c>
      <c r="C12" s="7">
        <v>457008338.76999986</v>
      </c>
      <c r="D12" s="7"/>
      <c r="E12" s="7"/>
      <c r="F12" s="7">
        <v>450520074.01000094</v>
      </c>
      <c r="G12" s="7">
        <v>232146963.44999981</v>
      </c>
      <c r="H12" s="7">
        <v>145273602.96999979</v>
      </c>
      <c r="I12" s="7">
        <v>85972025.039999962</v>
      </c>
      <c r="J12" s="7"/>
      <c r="K12" s="7"/>
      <c r="L12" s="7">
        <v>-1327683811.7100003</v>
      </c>
      <c r="M12" s="9">
        <v>-120062270.04999965</v>
      </c>
      <c r="N12" s="10">
        <f t="shared" si="0"/>
        <v>-76825077.519999683</v>
      </c>
    </row>
    <row r="13" spans="1:15" s="16" customFormat="1" x14ac:dyDescent="0.25">
      <c r="A13" s="5">
        <v>8</v>
      </c>
      <c r="B13" s="6" t="s">
        <v>27</v>
      </c>
      <c r="C13" s="13">
        <v>2955809208.5199986</v>
      </c>
      <c r="D13" s="13"/>
      <c r="E13" s="13"/>
      <c r="F13" s="13">
        <v>30109950.870000005</v>
      </c>
      <c r="G13" s="14">
        <v>-276175940.74000001</v>
      </c>
      <c r="H13" s="14">
        <v>242176353.5</v>
      </c>
      <c r="I13" s="14">
        <v>105811635.39999998</v>
      </c>
      <c r="J13" s="13"/>
      <c r="K13" s="13"/>
      <c r="L13" s="13"/>
      <c r="M13" s="15">
        <v>2144026000</v>
      </c>
      <c r="N13" s="10">
        <f t="shared" si="0"/>
        <v>5201757207.5499992</v>
      </c>
    </row>
    <row r="14" spans="1:15" s="8" customFormat="1" x14ac:dyDescent="0.25">
      <c r="A14" s="5">
        <v>9</v>
      </c>
      <c r="B14" s="6" t="s">
        <v>28</v>
      </c>
      <c r="C14" s="7"/>
      <c r="D14" s="17">
        <v>-5414927.1299999952</v>
      </c>
      <c r="E14" s="7"/>
      <c r="F14" s="7"/>
      <c r="G14" s="7">
        <v>145103037.14999962</v>
      </c>
      <c r="H14" s="7">
        <v>1276390754.2499993</v>
      </c>
      <c r="I14" s="7">
        <v>1122280419.5500002</v>
      </c>
      <c r="J14" s="7"/>
      <c r="K14" s="7"/>
      <c r="L14" s="7"/>
      <c r="M14" s="9">
        <v>19382435.110000111</v>
      </c>
      <c r="N14" s="10">
        <f t="shared" si="0"/>
        <v>2557741718.9299994</v>
      </c>
      <c r="O14" s="18"/>
    </row>
    <row r="15" spans="1:15" s="8" customFormat="1" x14ac:dyDescent="0.25">
      <c r="A15" s="5">
        <v>10</v>
      </c>
      <c r="B15" s="6" t="s">
        <v>29</v>
      </c>
      <c r="C15" s="7">
        <v>10696986.550000012</v>
      </c>
      <c r="D15" s="7"/>
      <c r="E15" s="7"/>
      <c r="F15" s="7">
        <v>839742255.16999936</v>
      </c>
      <c r="G15" s="7">
        <v>3000342786.1000013</v>
      </c>
      <c r="H15" s="7">
        <v>266369428.25999999</v>
      </c>
      <c r="I15" s="7">
        <v>203205301.82999933</v>
      </c>
      <c r="J15" s="7">
        <v>0</v>
      </c>
      <c r="K15" s="7">
        <v>0</v>
      </c>
      <c r="L15" s="7">
        <v>-13870680979.599995</v>
      </c>
      <c r="M15" s="9">
        <v>329987465.84000027</v>
      </c>
      <c r="N15" s="10">
        <f t="shared" si="0"/>
        <v>-9220336755.8499947</v>
      </c>
    </row>
    <row r="16" spans="1:15" s="8" customFormat="1" x14ac:dyDescent="0.25">
      <c r="A16" s="5">
        <v>11</v>
      </c>
      <c r="B16" s="6" t="s">
        <v>30</v>
      </c>
      <c r="C16" s="7">
        <v>235781983.73000002</v>
      </c>
      <c r="D16" s="7"/>
      <c r="E16" s="7"/>
      <c r="F16" s="7">
        <v>64500434.110000029</v>
      </c>
      <c r="G16" s="11"/>
      <c r="H16" s="11">
        <v>0</v>
      </c>
      <c r="I16" s="7">
        <v>0</v>
      </c>
      <c r="J16" s="7"/>
      <c r="K16" s="7"/>
      <c r="L16" s="7"/>
      <c r="M16" s="9">
        <v>766967439.08999991</v>
      </c>
      <c r="N16" s="10">
        <f t="shared" si="0"/>
        <v>1067249856.9299999</v>
      </c>
    </row>
    <row r="17" spans="1:14" s="8" customFormat="1" x14ac:dyDescent="0.25">
      <c r="A17" s="5">
        <v>12</v>
      </c>
      <c r="B17" s="6" t="s">
        <v>31</v>
      </c>
      <c r="C17" s="7">
        <v>1887210051.9199986</v>
      </c>
      <c r="D17" s="7"/>
      <c r="E17" s="7"/>
      <c r="F17" s="7">
        <v>1111209333.8000004</v>
      </c>
      <c r="G17" s="7">
        <v>620427397.39999914</v>
      </c>
      <c r="H17" s="7">
        <v>-85261889.739999533</v>
      </c>
      <c r="I17" s="7">
        <v>673040419.46000004</v>
      </c>
      <c r="J17" s="7"/>
      <c r="K17" s="7"/>
      <c r="L17" s="7"/>
      <c r="M17" s="9">
        <v>2456883849.29</v>
      </c>
      <c r="N17" s="10">
        <f t="shared" si="0"/>
        <v>6663509162.1299992</v>
      </c>
    </row>
    <row r="18" spans="1:14" s="8" customFormat="1" x14ac:dyDescent="0.25">
      <c r="A18" s="5">
        <v>13</v>
      </c>
      <c r="B18" s="6" t="s">
        <v>40</v>
      </c>
      <c r="C18" s="7"/>
      <c r="D18" s="7"/>
      <c r="E18" s="7">
        <v>511999999</v>
      </c>
      <c r="F18" s="7"/>
      <c r="G18" s="7"/>
      <c r="H18" s="7"/>
      <c r="I18" s="7"/>
      <c r="J18" s="7"/>
      <c r="K18" s="7"/>
      <c r="L18" s="7"/>
      <c r="M18" s="9"/>
      <c r="N18" s="10">
        <f t="shared" si="0"/>
        <v>511999999</v>
      </c>
    </row>
    <row r="19" spans="1:14" s="8" customFormat="1" x14ac:dyDescent="0.25">
      <c r="A19" s="5"/>
      <c r="B19" s="20" t="s">
        <v>35</v>
      </c>
      <c r="C19" s="21">
        <f t="shared" ref="C19:N19" si="1">SUM(C6:C18)</f>
        <v>7358764541.1599998</v>
      </c>
      <c r="D19" s="21">
        <f t="shared" si="1"/>
        <v>-60878646.989999995</v>
      </c>
      <c r="E19" s="21">
        <f t="shared" si="1"/>
        <v>511999999</v>
      </c>
      <c r="F19" s="21">
        <f t="shared" si="1"/>
        <v>4774449000.4300022</v>
      </c>
      <c r="G19" s="21">
        <f t="shared" si="1"/>
        <v>12369351204.639994</v>
      </c>
      <c r="H19" s="21">
        <f t="shared" si="1"/>
        <v>1218049561.8600013</v>
      </c>
      <c r="I19" s="21">
        <f t="shared" si="1"/>
        <v>1358000360.6399975</v>
      </c>
      <c r="J19" s="21">
        <f t="shared" si="1"/>
        <v>145545444.75999999</v>
      </c>
      <c r="K19" s="21">
        <f t="shared" si="1"/>
        <v>-615998848.77999997</v>
      </c>
      <c r="L19" s="21">
        <f t="shared" si="1"/>
        <v>-24802068261.309998</v>
      </c>
      <c r="M19" s="21">
        <f t="shared" si="1"/>
        <v>7155383446.7199993</v>
      </c>
      <c r="N19" s="21">
        <f t="shared" si="1"/>
        <v>9412597802.1299992</v>
      </c>
    </row>
    <row r="20" spans="1:14" s="26" customFormat="1" x14ac:dyDescent="0.25">
      <c r="A20" s="23"/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1:14" s="26" customFormat="1" x14ac:dyDescent="0.25">
      <c r="A21" s="23"/>
      <c r="B21" s="27" t="s">
        <v>36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1:14" s="26" customFormat="1" x14ac:dyDescent="0.25">
      <c r="A22" s="23"/>
      <c r="B22" s="27" t="s">
        <v>37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1:14" s="26" customFormat="1" x14ac:dyDescent="0.25">
      <c r="A23" s="23"/>
      <c r="B23" s="2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1:14" s="26" customFormat="1" x14ac:dyDescent="0.25">
      <c r="A24" s="23"/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1:14" s="26" customFormat="1" x14ac:dyDescent="0.25">
      <c r="A25" s="23"/>
      <c r="B25" s="2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1:14" s="26" customFormat="1" x14ac:dyDescent="0.25">
      <c r="A26" s="23"/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1:14" x14ac:dyDescent="0.25">
      <c r="B27" s="28"/>
    </row>
    <row r="28" spans="1:14" x14ac:dyDescent="0.25">
      <c r="B28" s="28"/>
    </row>
    <row r="29" spans="1:14" x14ac:dyDescent="0.25">
      <c r="B29" s="28"/>
    </row>
    <row r="30" spans="1:14" x14ac:dyDescent="0.25">
      <c r="A30" s="2"/>
      <c r="B30" s="28"/>
    </row>
    <row r="31" spans="1:14" x14ac:dyDescent="0.25">
      <c r="A31" s="2"/>
      <c r="B31" s="28"/>
    </row>
    <row r="32" spans="1:14" x14ac:dyDescent="0.25">
      <c r="A32" s="2"/>
      <c r="B32" s="28"/>
    </row>
    <row r="33" spans="1:2" x14ac:dyDescent="0.25">
      <c r="A33" s="2"/>
      <c r="B33" s="28"/>
    </row>
    <row r="34" spans="1:2" x14ac:dyDescent="0.25">
      <c r="A34" s="2"/>
      <c r="B34" s="28"/>
    </row>
    <row r="35" spans="1:2" x14ac:dyDescent="0.25">
      <c r="A35" s="2"/>
      <c r="B35" s="28"/>
    </row>
    <row r="36" spans="1:2" x14ac:dyDescent="0.25">
      <c r="A36" s="2"/>
      <c r="B36" s="28"/>
    </row>
  </sheetData>
  <mergeCells count="12">
    <mergeCell ref="A3:A5"/>
    <mergeCell ref="B3:B5"/>
    <mergeCell ref="C3:E3"/>
    <mergeCell ref="G3:I3"/>
    <mergeCell ref="J3:L4"/>
    <mergeCell ref="M3:M4"/>
    <mergeCell ref="N3:N5"/>
    <mergeCell ref="C4:C5"/>
    <mergeCell ref="F4:F5"/>
    <mergeCell ref="G4:I4"/>
    <mergeCell ref="D4:D5"/>
    <mergeCell ref="E4:E5"/>
  </mergeCells>
  <conditionalFormatting sqref="B23:B26 C19:N19 C20:M26">
    <cfRule type="cellIs" priority="14" operator="lessThanOrEqual">
      <formula>0</formula>
    </cfRule>
  </conditionalFormatting>
  <conditionalFormatting sqref="N3 B19:B20">
    <cfRule type="cellIs" priority="11" operator="lessThanOrEqual">
      <formula>0</formula>
    </cfRule>
  </conditionalFormatting>
  <conditionalFormatting sqref="G17:H18 G6:H7 G9:H12 J6:K6 J8:K9 J7 I15:I18 B27:B36 G14:H15 K10:K15 C6:C18 L6:M9 J16:M18 N6:N18 N20:N26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I9:I12 I7 I14 J10:J15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K7 L10:M15 B21:B22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I6">
    <cfRule type="cellIs" dxfId="2" priority="5" operator="lessThanOrEqual">
      <formula>#REF!</formula>
    </cfRule>
    <cfRule type="cellIs" priority="6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="7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7" sqref="E27"/>
    </sheetView>
  </sheetViews>
  <sheetFormatPr defaultColWidth="9.140625" defaultRowHeight="15" x14ac:dyDescent="0.25"/>
  <cols>
    <col min="1" max="1" width="7" style="1" customWidth="1"/>
    <col min="2" max="2" width="47.140625" style="2" customWidth="1"/>
    <col min="3" max="3" width="22.7109375" style="2" customWidth="1"/>
    <col min="4" max="4" width="21.85546875" style="2" customWidth="1"/>
    <col min="5" max="5" width="23.85546875" style="2" customWidth="1"/>
    <col min="6" max="6" width="17.140625" style="2" bestFit="1" customWidth="1"/>
    <col min="7" max="7" width="16" style="2" bestFit="1" customWidth="1"/>
    <col min="8" max="16384" width="9.140625" style="2"/>
  </cols>
  <sheetData>
    <row r="1" spans="1:5" ht="27.75" customHeight="1" x14ac:dyDescent="0.25">
      <c r="A1" s="60" t="s">
        <v>43</v>
      </c>
      <c r="B1" s="60"/>
      <c r="C1" s="60"/>
      <c r="D1" s="60"/>
      <c r="E1" s="60"/>
    </row>
    <row r="3" spans="1:5" ht="30" customHeight="1" x14ac:dyDescent="0.25">
      <c r="A3" s="52" t="s">
        <v>0</v>
      </c>
      <c r="B3" s="52" t="s">
        <v>1</v>
      </c>
      <c r="C3" s="56" t="s">
        <v>38</v>
      </c>
      <c r="D3" s="57"/>
      <c r="E3" s="52" t="s">
        <v>7</v>
      </c>
    </row>
    <row r="4" spans="1:5" ht="15" customHeight="1" x14ac:dyDescent="0.25">
      <c r="A4" s="52"/>
      <c r="B4" s="52"/>
      <c r="C4" s="53" t="s">
        <v>10</v>
      </c>
      <c r="D4" s="61" t="s">
        <v>39</v>
      </c>
      <c r="E4" s="52"/>
    </row>
    <row r="5" spans="1:5" ht="56.25" customHeight="1" x14ac:dyDescent="0.25">
      <c r="A5" s="52"/>
      <c r="B5" s="52"/>
      <c r="C5" s="54"/>
      <c r="D5" s="62"/>
      <c r="E5" s="52"/>
    </row>
    <row r="6" spans="1:5" s="8" customFormat="1" x14ac:dyDescent="0.25">
      <c r="A6" s="5">
        <v>1</v>
      </c>
      <c r="B6" s="19" t="s">
        <v>32</v>
      </c>
      <c r="C6" s="14">
        <v>-501341016.09999871</v>
      </c>
      <c r="D6" s="14"/>
      <c r="E6" s="14">
        <f>SUM(C6:D6)</f>
        <v>-501341016.09999871</v>
      </c>
    </row>
    <row r="7" spans="1:5" s="8" customFormat="1" x14ac:dyDescent="0.25">
      <c r="A7" s="5">
        <v>2</v>
      </c>
      <c r="B7" s="19" t="s">
        <v>33</v>
      </c>
      <c r="C7" s="14">
        <v>-5620395.4600000009</v>
      </c>
      <c r="D7" s="14"/>
      <c r="E7" s="14">
        <f t="shared" ref="E7:E9" si="0">SUM(C7:D7)</f>
        <v>-5620395.4600000009</v>
      </c>
    </row>
    <row r="8" spans="1:5" s="8" customFormat="1" x14ac:dyDescent="0.25">
      <c r="A8" s="5">
        <v>3</v>
      </c>
      <c r="B8" s="19" t="s">
        <v>34</v>
      </c>
      <c r="C8" s="14">
        <v>120327447.9900001</v>
      </c>
      <c r="D8" s="14"/>
      <c r="E8" s="14">
        <f t="shared" si="0"/>
        <v>120327447.9900001</v>
      </c>
    </row>
    <row r="9" spans="1:5" s="8" customFormat="1" x14ac:dyDescent="0.25">
      <c r="A9" s="5">
        <v>4</v>
      </c>
      <c r="B9" s="19" t="s">
        <v>41</v>
      </c>
      <c r="C9" s="14"/>
      <c r="D9" s="14">
        <v>0</v>
      </c>
      <c r="E9" s="14">
        <f t="shared" si="0"/>
        <v>0</v>
      </c>
    </row>
    <row r="10" spans="1:5" s="8" customFormat="1" x14ac:dyDescent="0.25">
      <c r="A10" s="5"/>
      <c r="B10" s="20" t="s">
        <v>35</v>
      </c>
      <c r="C10" s="20">
        <f>SUM(C6:C9)</f>
        <v>-386633963.56999862</v>
      </c>
      <c r="D10" s="20">
        <f t="shared" ref="D10:E10" si="1">SUM(D6:D9)</f>
        <v>0</v>
      </c>
      <c r="E10" s="20">
        <f t="shared" si="1"/>
        <v>-386633963.56999862</v>
      </c>
    </row>
    <row r="11" spans="1:5" s="26" customFormat="1" x14ac:dyDescent="0.25">
      <c r="A11" s="23"/>
      <c r="B11" s="24"/>
      <c r="C11" s="29"/>
      <c r="D11" s="29"/>
      <c r="E11" s="22"/>
    </row>
    <row r="12" spans="1:5" s="26" customFormat="1" x14ac:dyDescent="0.25">
      <c r="A12" s="23"/>
      <c r="B12" s="27" t="s">
        <v>36</v>
      </c>
      <c r="C12" s="30"/>
      <c r="D12" s="30"/>
      <c r="E12" s="22"/>
    </row>
    <row r="13" spans="1:5" s="26" customFormat="1" x14ac:dyDescent="0.25">
      <c r="A13" s="23"/>
      <c r="B13" s="27"/>
      <c r="C13" s="30"/>
      <c r="D13" s="30"/>
      <c r="E13" s="22"/>
    </row>
  </sheetData>
  <mergeCells count="7">
    <mergeCell ref="A3:A5"/>
    <mergeCell ref="B3:B5"/>
    <mergeCell ref="A1:E1"/>
    <mergeCell ref="C4:C5"/>
    <mergeCell ref="C3:D3"/>
    <mergeCell ref="D4:D5"/>
    <mergeCell ref="E3:E5"/>
  </mergeCells>
  <conditionalFormatting sqref="E11:E13">
    <cfRule type="cellIs" priority="12" operator="lessThanOrEqual">
      <formula>0</formula>
    </cfRule>
  </conditionalFormatting>
  <conditionalFormatting sqref="B11:D11 B10:E10">
    <cfRule type="cellIs" priority="9" operator="lessThanOrEqual">
      <formula>0</formula>
    </cfRule>
  </conditionalFormatting>
  <conditionalFormatting sqref="B12:D13">
    <cfRule type="cellIs" dxfId="1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view="pageBreakPreview" zoomScale="75" zoomScaleNormal="80" zoomScaleSheetLayoutView="75" workbookViewId="0">
      <selection activeCell="D36" sqref="D36"/>
    </sheetView>
  </sheetViews>
  <sheetFormatPr defaultRowHeight="15" x14ac:dyDescent="0.25"/>
  <cols>
    <col min="1" max="1" width="7" style="31" customWidth="1"/>
    <col min="2" max="2" width="52" style="32" customWidth="1"/>
    <col min="3" max="3" width="21.28515625" style="32" bestFit="1" customWidth="1"/>
    <col min="4" max="4" width="25.7109375" style="32" customWidth="1"/>
    <col min="5" max="5" width="32.42578125" style="32" customWidth="1"/>
    <col min="6" max="6" width="23.5703125" style="32" customWidth="1"/>
    <col min="7" max="7" width="28.140625" style="49" customWidth="1"/>
    <col min="8" max="8" width="9.140625" style="32"/>
    <col min="9" max="9" width="16" style="32" bestFit="1" customWidth="1"/>
    <col min="10" max="16384" width="9.140625" style="32"/>
  </cols>
  <sheetData>
    <row r="1" spans="1:9" ht="15" customHeight="1" x14ac:dyDescent="0.25">
      <c r="G1" s="63"/>
    </row>
    <row r="2" spans="1:9" x14ac:dyDescent="0.25">
      <c r="G2" s="63"/>
    </row>
    <row r="3" spans="1:9" ht="30" x14ac:dyDescent="0.25">
      <c r="A3" s="64" t="s">
        <v>0</v>
      </c>
      <c r="B3" s="64" t="s">
        <v>1</v>
      </c>
      <c r="C3" s="33" t="s">
        <v>44</v>
      </c>
      <c r="D3" s="33" t="s">
        <v>3</v>
      </c>
      <c r="E3" s="65" t="s">
        <v>5</v>
      </c>
      <c r="F3" s="64" t="s">
        <v>7</v>
      </c>
      <c r="G3" s="63"/>
    </row>
    <row r="4" spans="1:9" ht="23.25" customHeight="1" x14ac:dyDescent="0.25">
      <c r="A4" s="64"/>
      <c r="B4" s="64"/>
      <c r="C4" s="66" t="s">
        <v>45</v>
      </c>
      <c r="D4" s="66" t="s">
        <v>11</v>
      </c>
      <c r="E4" s="65"/>
      <c r="F4" s="64"/>
      <c r="G4" s="63"/>
    </row>
    <row r="5" spans="1:9" ht="45" x14ac:dyDescent="0.25">
      <c r="A5" s="64"/>
      <c r="B5" s="64"/>
      <c r="C5" s="67"/>
      <c r="D5" s="67"/>
      <c r="E5" s="34" t="s">
        <v>18</v>
      </c>
      <c r="F5" s="64"/>
      <c r="G5" s="35"/>
    </row>
    <row r="6" spans="1:9" s="41" customFormat="1" x14ac:dyDescent="0.25">
      <c r="A6" s="36">
        <v>1</v>
      </c>
      <c r="B6" s="37" t="s">
        <v>46</v>
      </c>
      <c r="C6" s="38">
        <f>'[1]свод общий'!C5</f>
        <v>260516405</v>
      </c>
      <c r="D6" s="38">
        <f>'[1]свод общий'!C30</f>
        <v>12687384</v>
      </c>
      <c r="E6" s="38">
        <f>'[1]свод общий'!C19</f>
        <v>0</v>
      </c>
      <c r="F6" s="39">
        <f t="shared" ref="F6:F10" si="0">SUM(C6:E6)</f>
        <v>273203789</v>
      </c>
      <c r="G6" s="40"/>
      <c r="H6" s="41" t="s">
        <v>47</v>
      </c>
    </row>
    <row r="7" spans="1:9" s="41" customFormat="1" x14ac:dyDescent="0.25">
      <c r="A7" s="36">
        <v>2</v>
      </c>
      <c r="B7" s="42" t="s">
        <v>48</v>
      </c>
      <c r="C7" s="38"/>
      <c r="D7" s="38"/>
      <c r="E7" s="38">
        <f>'[1]свод общий'!C18</f>
        <v>0</v>
      </c>
      <c r="F7" s="39">
        <f t="shared" si="0"/>
        <v>0</v>
      </c>
      <c r="G7" s="40"/>
    </row>
    <row r="8" spans="1:9" s="41" customFormat="1" x14ac:dyDescent="0.25">
      <c r="A8" s="36">
        <v>3</v>
      </c>
      <c r="B8" s="42" t="str">
        <f>'[1]свод общий'!B7</f>
        <v>ТОО МФО Тойота Файнаншл Сервисез Казахстан</v>
      </c>
      <c r="C8" s="38">
        <f>'[1]свод общий'!C7</f>
        <v>117904516</v>
      </c>
      <c r="D8" s="38"/>
      <c r="E8" s="38"/>
      <c r="F8" s="39">
        <f t="shared" si="0"/>
        <v>117904516</v>
      </c>
      <c r="G8" s="40"/>
      <c r="I8" s="41" t="s">
        <v>47</v>
      </c>
    </row>
    <row r="9" spans="1:9" s="41" customFormat="1" x14ac:dyDescent="0.25">
      <c r="A9" s="36">
        <v>4</v>
      </c>
      <c r="B9" s="42" t="s">
        <v>49</v>
      </c>
      <c r="C9" s="38">
        <f>'[1]свод общий'!C9</f>
        <v>0</v>
      </c>
      <c r="D9" s="38">
        <f>'[1]свод общий'!C26</f>
        <v>-34332800</v>
      </c>
      <c r="E9" s="38"/>
      <c r="F9" s="39">
        <f t="shared" si="0"/>
        <v>-34332800</v>
      </c>
      <c r="G9" s="40"/>
      <c r="H9" s="41" t="s">
        <v>47</v>
      </c>
    </row>
    <row r="10" spans="1:9" s="41" customFormat="1" x14ac:dyDescent="0.25">
      <c r="A10" s="36">
        <v>5</v>
      </c>
      <c r="B10" s="42" t="s">
        <v>50</v>
      </c>
      <c r="C10" s="38">
        <f>'[1]свод общий'!C6</f>
        <v>3230833</v>
      </c>
      <c r="D10" s="38"/>
      <c r="E10" s="38"/>
      <c r="F10" s="39">
        <f t="shared" si="0"/>
        <v>3230833</v>
      </c>
      <c r="G10" s="40"/>
    </row>
    <row r="11" spans="1:9" s="41" customFormat="1" x14ac:dyDescent="0.25">
      <c r="A11" s="36">
        <v>6</v>
      </c>
      <c r="B11" s="42" t="s">
        <v>51</v>
      </c>
      <c r="C11" s="38"/>
      <c r="D11" s="38">
        <f>'[1]свод общий'!C27</f>
        <v>-768087</v>
      </c>
      <c r="E11" s="38"/>
      <c r="F11" s="39">
        <f>SUM(C11:E11)</f>
        <v>-768087</v>
      </c>
      <c r="G11" s="40"/>
    </row>
    <row r="12" spans="1:9" s="41" customFormat="1" x14ac:dyDescent="0.25">
      <c r="A12" s="36">
        <v>7</v>
      </c>
      <c r="B12" s="42" t="s">
        <v>52</v>
      </c>
      <c r="C12" s="38"/>
      <c r="D12" s="38">
        <f>'[1]свод общий'!C28</f>
        <v>14760410</v>
      </c>
      <c r="E12" s="38"/>
      <c r="F12" s="39">
        <f t="shared" ref="F12:F18" si="1">SUM(C12:E12)</f>
        <v>14760410</v>
      </c>
      <c r="G12" s="40"/>
    </row>
    <row r="13" spans="1:9" s="41" customFormat="1" x14ac:dyDescent="0.25">
      <c r="A13" s="36">
        <v>8</v>
      </c>
      <c r="B13" s="42" t="s">
        <v>53</v>
      </c>
      <c r="C13" s="38">
        <f>'[1]свод общий'!C8</f>
        <v>-700497</v>
      </c>
      <c r="D13" s="38"/>
      <c r="E13" s="38"/>
      <c r="F13" s="39">
        <f t="shared" si="1"/>
        <v>-700497</v>
      </c>
      <c r="G13" s="40"/>
    </row>
    <row r="14" spans="1:9" s="41" customFormat="1" x14ac:dyDescent="0.25">
      <c r="A14" s="36">
        <v>9</v>
      </c>
      <c r="B14" s="42" t="s">
        <v>54</v>
      </c>
      <c r="C14" s="38"/>
      <c r="D14" s="38">
        <f>'[1]свод общий'!C29</f>
        <v>13280395</v>
      </c>
      <c r="E14" s="38"/>
      <c r="F14" s="39">
        <f t="shared" si="1"/>
        <v>13280395</v>
      </c>
      <c r="G14" s="40"/>
    </row>
    <row r="15" spans="1:9" s="41" customFormat="1" x14ac:dyDescent="0.25">
      <c r="A15" s="36">
        <v>10</v>
      </c>
      <c r="B15" s="42" t="s">
        <v>55</v>
      </c>
      <c r="C15" s="38"/>
      <c r="D15" s="38">
        <f>'[1]свод общий'!C31</f>
        <v>1100000</v>
      </c>
      <c r="E15" s="38"/>
      <c r="F15" s="39">
        <f t="shared" si="1"/>
        <v>1100000</v>
      </c>
      <c r="G15" s="40"/>
    </row>
    <row r="16" spans="1:9" s="41" customFormat="1" x14ac:dyDescent="0.25">
      <c r="A16" s="36">
        <v>11</v>
      </c>
      <c r="B16" s="42" t="s">
        <v>56</v>
      </c>
      <c r="C16" s="38">
        <f>'[1]свод общий'!C10</f>
        <v>-291543.29000000004</v>
      </c>
      <c r="D16" s="38"/>
      <c r="E16" s="38"/>
      <c r="F16" s="39">
        <f t="shared" si="1"/>
        <v>-291543.29000000004</v>
      </c>
      <c r="G16" s="40" t="s">
        <v>47</v>
      </c>
    </row>
    <row r="17" spans="1:39" s="41" customFormat="1" x14ac:dyDescent="0.25">
      <c r="A17" s="36">
        <v>12</v>
      </c>
      <c r="B17" s="42" t="s">
        <v>57</v>
      </c>
      <c r="C17" s="38"/>
      <c r="D17" s="38">
        <f>'[1]свод общий'!C32</f>
        <v>2163366</v>
      </c>
      <c r="E17" s="38"/>
      <c r="F17" s="39">
        <f t="shared" si="1"/>
        <v>2163366</v>
      </c>
      <c r="G17" s="40"/>
    </row>
    <row r="18" spans="1:39" s="41" customFormat="1" x14ac:dyDescent="0.25">
      <c r="A18" s="36">
        <v>13</v>
      </c>
      <c r="B18" s="42" t="s">
        <v>58</v>
      </c>
      <c r="C18" s="38">
        <f>'[1]свод общий'!C11</f>
        <v>500000000</v>
      </c>
      <c r="D18" s="38"/>
      <c r="E18" s="38"/>
      <c r="F18" s="39">
        <f t="shared" si="1"/>
        <v>500000000</v>
      </c>
      <c r="G18" s="40"/>
    </row>
    <row r="19" spans="1:39" s="41" customFormat="1" x14ac:dyDescent="0.25">
      <c r="A19" s="36"/>
      <c r="B19" s="43" t="s">
        <v>35</v>
      </c>
      <c r="C19" s="44">
        <f>SUM(C6:C18)</f>
        <v>880659713.71000004</v>
      </c>
      <c r="D19" s="44">
        <f t="shared" ref="D19:F19" si="2">SUM(D6:D18)</f>
        <v>8890668</v>
      </c>
      <c r="E19" s="44">
        <f t="shared" si="2"/>
        <v>0</v>
      </c>
      <c r="F19" s="39">
        <f t="shared" si="2"/>
        <v>889550381.71000004</v>
      </c>
      <c r="G19" s="45"/>
    </row>
    <row r="20" spans="1:39" s="47" customFormat="1" x14ac:dyDescent="0.25">
      <c r="A20" s="31"/>
      <c r="B20" s="46"/>
      <c r="C20" s="45"/>
      <c r="D20" s="45"/>
      <c r="E20" s="45"/>
      <c r="F20" s="45"/>
      <c r="G20" s="45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pans="1:39" s="47" customFormat="1" x14ac:dyDescent="0.25">
      <c r="A21" s="31"/>
      <c r="B21" s="48" t="s">
        <v>36</v>
      </c>
      <c r="C21" s="45"/>
      <c r="D21" s="45"/>
      <c r="E21" s="45"/>
      <c r="F21" s="45"/>
      <c r="G21" s="45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 spans="1:39" s="47" customFormat="1" x14ac:dyDescent="0.25">
      <c r="A22" s="31"/>
      <c r="B22" s="46"/>
      <c r="C22" s="45"/>
      <c r="D22" s="45"/>
      <c r="E22" s="45"/>
      <c r="F22" s="45"/>
      <c r="G22" s="45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</sheetData>
  <mergeCells count="7">
    <mergeCell ref="G1:G4"/>
    <mergeCell ref="A3:A5"/>
    <mergeCell ref="B3:B5"/>
    <mergeCell ref="E3:E4"/>
    <mergeCell ref="F3:F5"/>
    <mergeCell ref="C4:C5"/>
    <mergeCell ref="D4:D5"/>
  </mergeCells>
  <conditionalFormatting sqref="B22 C19:G22">
    <cfRule type="cellIs" priority="4" operator="lessThanOrEqual">
      <formula>0</formula>
    </cfRule>
  </conditionalFormatting>
  <conditionalFormatting sqref="F3 B19:B20">
    <cfRule type="cellIs" priority="1" operator="lessThanOrEqual">
      <formula>0</formula>
    </cfRule>
  </conditionalFormatting>
  <conditionalFormatting sqref="B21 E6:G18">
    <cfRule type="cellIs" dxfId="0" priority="2" operator="lessThanOrEqual">
      <formula>#REF!</formula>
    </cfRule>
    <cfRule type="cellIs" priority="3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БВУ</vt:lpstr>
      <vt:lpstr>ЛК</vt:lpstr>
      <vt:lpstr>МФО</vt:lpstr>
      <vt:lpstr>БВУ!Область_печати</vt:lpstr>
      <vt:lpstr>ЛК!Область_печати</vt:lpstr>
      <vt:lpstr>МФО!Область_печати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Алия Жумановна Алибаева</cp:lastModifiedBy>
  <cp:lastPrinted>2020-10-20T04:05:20Z</cp:lastPrinted>
  <dcterms:created xsi:type="dcterms:W3CDTF">2020-08-14T05:30:27Z</dcterms:created>
  <dcterms:modified xsi:type="dcterms:W3CDTF">2020-10-20T06:24:34Z</dcterms:modified>
</cp:coreProperties>
</file>